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fileSharing userName="Пользователь" reservationPassword="CF7A"/>
  <workbookPr defaultThemeVersion="124226"/>
  <workbookProtection workbookPassword="CEF5" lockStructure="1" lockWindows="1"/>
  <bookViews>
    <workbookView xWindow="0" yWindow="75" windowWidth="19440" windowHeight="7230" firstSheet="1" activeTab="2"/>
  </bookViews>
  <sheets>
    <sheet name="д. м. ( количественный)" sheetId="12" r:id="rId1"/>
    <sheet name="д.м. ( поэлементный)" sheetId="10" r:id="rId2"/>
    <sheet name="п. м. ( количественный)" sheetId="13" r:id="rId3"/>
    <sheet name="П.м. (поэлементный)" sheetId="11" r:id="rId4"/>
    <sheet name="и. м. ( количественный)" sheetId="14" r:id="rId5"/>
    <sheet name="И.м. (поэлементный) " sheetId="9" r:id="rId6"/>
    <sheet name="сравнительный анализ" sheetId="15" r:id="rId7"/>
  </sheets>
  <calcPr calcId="145621"/>
</workbook>
</file>

<file path=xl/calcChain.xml><?xml version="1.0" encoding="utf-8"?>
<calcChain xmlns="http://schemas.openxmlformats.org/spreadsheetml/2006/main">
  <c r="C11" i="14" l="1"/>
  <c r="C10" i="14"/>
  <c r="C9" i="14"/>
  <c r="C8" i="14"/>
  <c r="B3" i="14"/>
  <c r="M3" i="14" s="1"/>
  <c r="D5" i="15" s="1"/>
  <c r="C11" i="13"/>
  <c r="C10" i="13"/>
  <c r="C9" i="13"/>
  <c r="C8" i="13"/>
  <c r="B3" i="13"/>
  <c r="J3" i="13" s="1"/>
  <c r="C8" i="12"/>
  <c r="C11" i="12"/>
  <c r="C10" i="12"/>
  <c r="C9" i="12"/>
  <c r="B3" i="12"/>
  <c r="M3" i="12" s="1"/>
  <c r="B5" i="15" s="1"/>
  <c r="X26" i="11"/>
  <c r="X25" i="11"/>
  <c r="X24" i="11"/>
  <c r="X23" i="11"/>
  <c r="X22" i="11"/>
  <c r="X21" i="11"/>
  <c r="X20" i="11"/>
  <c r="X19" i="11"/>
  <c r="X18" i="11"/>
  <c r="X17" i="11"/>
  <c r="X16" i="11"/>
  <c r="X15" i="11"/>
  <c r="X14" i="11"/>
  <c r="X13" i="11"/>
  <c r="X12" i="11"/>
  <c r="X11" i="11"/>
  <c r="X10" i="11"/>
  <c r="X9" i="11"/>
  <c r="X8" i="11"/>
  <c r="X7" i="11"/>
  <c r="X6" i="11"/>
  <c r="X5" i="11"/>
  <c r="X4" i="11"/>
  <c r="X21" i="10"/>
  <c r="X20" i="10"/>
  <c r="X19" i="10"/>
  <c r="X18" i="10"/>
  <c r="X17" i="10"/>
  <c r="X16" i="10"/>
  <c r="X15" i="10"/>
  <c r="X14" i="10"/>
  <c r="X13" i="10"/>
  <c r="X12" i="10"/>
  <c r="X11" i="10"/>
  <c r="X10" i="10"/>
  <c r="X9" i="10"/>
  <c r="X8" i="10"/>
  <c r="X7" i="10"/>
  <c r="X6" i="10"/>
  <c r="X5" i="10"/>
  <c r="X4" i="10"/>
  <c r="X26" i="9"/>
  <c r="X25" i="9"/>
  <c r="X24" i="9"/>
  <c r="X23" i="9"/>
  <c r="X22" i="9"/>
  <c r="X21" i="9"/>
  <c r="X20" i="9"/>
  <c r="X19" i="9"/>
  <c r="X18" i="9"/>
  <c r="X17" i="9"/>
  <c r="X16" i="9"/>
  <c r="X15" i="9"/>
  <c r="X14" i="9"/>
  <c r="X13" i="9"/>
  <c r="X12" i="9"/>
  <c r="X11" i="9"/>
  <c r="X10" i="9"/>
  <c r="X9" i="9"/>
  <c r="X8" i="9"/>
  <c r="X7" i="9"/>
  <c r="X6" i="9"/>
  <c r="X5" i="9"/>
  <c r="X4" i="9"/>
  <c r="E5" i="15" l="1"/>
  <c r="F3" i="14"/>
  <c r="J3" i="14"/>
  <c r="L3" i="14"/>
  <c r="D4" i="15" s="1"/>
  <c r="D3" i="14"/>
  <c r="H3" i="14"/>
  <c r="K3" i="14"/>
  <c r="D3" i="15" s="1"/>
  <c r="F3" i="13"/>
  <c r="L3" i="13"/>
  <c r="C4" i="15" s="1"/>
  <c r="D3" i="13"/>
  <c r="H3" i="13"/>
  <c r="K3" i="13"/>
  <c r="C3" i="15" s="1"/>
  <c r="M3" i="13"/>
  <c r="C5" i="15" s="1"/>
  <c r="F3" i="12"/>
  <c r="J3" i="12"/>
  <c r="D3" i="12"/>
  <c r="H3" i="12"/>
  <c r="K3" i="12"/>
  <c r="B3" i="15" s="1"/>
  <c r="L3" i="12"/>
  <c r="B4" i="15" s="1"/>
  <c r="E3" i="15" l="1"/>
  <c r="E4" i="15"/>
</calcChain>
</file>

<file path=xl/sharedStrings.xml><?xml version="1.0" encoding="utf-8"?>
<sst xmlns="http://schemas.openxmlformats.org/spreadsheetml/2006/main" count="139" uniqueCount="50">
  <si>
    <t>ФИ ученика</t>
  </si>
  <si>
    <t>ко-во учеников, допустивших ошибки</t>
  </si>
  <si>
    <t>Перечень типичных ошибок</t>
  </si>
  <si>
    <t>выполняло работу</t>
  </si>
  <si>
    <t>%</t>
  </si>
  <si>
    <t>ср. балл</t>
  </si>
  <si>
    <t>% качества</t>
  </si>
  <si>
    <t>% обученности</t>
  </si>
  <si>
    <t>Анализ контрольной работы</t>
  </si>
  <si>
    <t>кол-во обучающихся класса</t>
  </si>
  <si>
    <t>Оценка</t>
  </si>
  <si>
    <t>Кол-во обучающихся</t>
  </si>
  <si>
    <t>"5"</t>
  </si>
  <si>
    <t>"4"</t>
  </si>
  <si>
    <t>"3"</t>
  </si>
  <si>
    <t>"2"</t>
  </si>
  <si>
    <t>диагностический</t>
  </si>
  <si>
    <t xml:space="preserve">промежуточный </t>
  </si>
  <si>
    <t xml:space="preserve">итоговый </t>
  </si>
  <si>
    <t>средний балл</t>
  </si>
  <si>
    <t>дельта</t>
  </si>
  <si>
    <t>Поэлементный анализ ошибок, допущенных при выполнении контрольной работы по русскому языку</t>
  </si>
  <si>
    <t>Сравнительный анализ результатов мониторинговых исследований по русскому языку за 2018-2019 учебный год</t>
  </si>
  <si>
    <t>проверяемые безударные гласные в корне слова</t>
  </si>
  <si>
    <t>непроверяемые гласные и согласные</t>
  </si>
  <si>
    <t>непроизносимые согласные в корне слова</t>
  </si>
  <si>
    <t>буквы з и с на конце приставок</t>
  </si>
  <si>
    <t>знаки препинания при обращении</t>
  </si>
  <si>
    <t>Ахметзянова Л.</t>
  </si>
  <si>
    <t>Василенко А.</t>
  </si>
  <si>
    <t>Козляковская С.</t>
  </si>
  <si>
    <t>Некрасова А.</t>
  </si>
  <si>
    <t>Палаткин И.</t>
  </si>
  <si>
    <t>Прокопенко А.</t>
  </si>
  <si>
    <t>Сидорова Д.</t>
  </si>
  <si>
    <t>Тищенко М.</t>
  </si>
  <si>
    <t>Чухно А.</t>
  </si>
  <si>
    <t>чередование гласных в корне слова</t>
  </si>
  <si>
    <t>буквы е и и в личных окончаниях глаголов</t>
  </si>
  <si>
    <t>гласные в приставках пре, при</t>
  </si>
  <si>
    <t>не с разными частями речи</t>
  </si>
  <si>
    <t>правописание местоимений</t>
  </si>
  <si>
    <t>н и нн в суффиксах разных частей речи</t>
  </si>
  <si>
    <t>правописание сложных слов</t>
  </si>
  <si>
    <t>употребление ъ и ь</t>
  </si>
  <si>
    <t>знаки препинания при однородных членах предложения</t>
  </si>
  <si>
    <t>знаки препинания при  вводных словах</t>
  </si>
  <si>
    <t>знаки препинания в СП</t>
  </si>
  <si>
    <t>знаки препинания при прямой речи, диалоге</t>
  </si>
  <si>
    <t>Лебеденко П.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</si>
</sst>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3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0" fontId="1" fillId="2" borderId="1" xfId="0" applyFont="1" applyFill="1" applyBorder="1"/>
    <xf numFmtId="0" fontId="1" fillId="0" borderId="1" xfId="0" applyFont="1" applyBorder="1" applyAlignment="1" applyProtection="1">
      <alignment wrapText="1"/>
      <protection locked="0"/>
    </xf>
    <xf numFmtId="0" fontId="1" fillId="3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4" borderId="1" xfId="0" applyFont="1" applyFill="1" applyBorder="1" applyAlignment="1" applyProtection="1">
      <alignment horizontal="center"/>
      <protection locked="0"/>
    </xf>
    <xf numFmtId="164" fontId="1" fillId="0" borderId="1" xfId="0" applyNumberFormat="1" applyFont="1" applyBorder="1"/>
    <xf numFmtId="0" fontId="2" fillId="3" borderId="1" xfId="0" applyFont="1" applyFill="1" applyBorder="1" applyAlignment="1" applyProtection="1">
      <alignment vertical="center" wrapText="1"/>
      <protection locked="0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Анализ контрольной работы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кол-во обучающихся</c:v>
          </c:tx>
          <c:invertIfNegative val="0"/>
          <c:cat>
            <c:strRef>
              <c:f>'д. м. ( количественный)'!$B$8:$B$11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'д. м. ( количественный)'!$C$8:$C$11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87996288"/>
        <c:axId val="87997824"/>
        <c:axId val="0"/>
      </c:bar3DChart>
      <c:catAx>
        <c:axId val="87996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87997824"/>
        <c:crosses val="autoZero"/>
        <c:auto val="1"/>
        <c:lblAlgn val="ctr"/>
        <c:lblOffset val="100"/>
        <c:noMultiLvlLbl val="0"/>
      </c:catAx>
      <c:valAx>
        <c:axId val="8799782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799628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Поэлементный анализ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'д.м. ( поэлементный)'!$A$4:$A$21</c:f>
              <c:strCache>
                <c:ptCount val="17"/>
                <c:pt idx="0">
                  <c:v>проверяемые безударные гласные в корне слова</c:v>
                </c:pt>
                <c:pt idx="1">
                  <c:v>непроверяемые гласные и согласные</c:v>
                </c:pt>
                <c:pt idx="2">
                  <c:v>непроизносимые согласные в корне слова</c:v>
                </c:pt>
                <c:pt idx="3">
                  <c:v>буквы з и с на конце приставок</c:v>
                </c:pt>
                <c:pt idx="4">
                  <c:v>чередование гласных в корне слова</c:v>
                </c:pt>
                <c:pt idx="5">
                  <c:v>буквы е и и в личных окончаниях глаголов</c:v>
                </c:pt>
                <c:pt idx="6">
                  <c:v>гласные в приставках пре, при</c:v>
                </c:pt>
                <c:pt idx="7">
                  <c:v>не с разными частями речи</c:v>
                </c:pt>
                <c:pt idx="8">
                  <c:v>правописание местоимений</c:v>
                </c:pt>
                <c:pt idx="9">
                  <c:v>н и нн в суффиксах разных частей речи</c:v>
                </c:pt>
                <c:pt idx="10">
                  <c:v>правописание сложных слов</c:v>
                </c:pt>
                <c:pt idx="11">
                  <c:v>употребление ъ и ь</c:v>
                </c:pt>
                <c:pt idx="12">
                  <c:v>знаки препинания при однородных членах предложения</c:v>
                </c:pt>
                <c:pt idx="13">
                  <c:v>знаки препинания при обращении</c:v>
                </c:pt>
                <c:pt idx="14">
                  <c:v>знаки препинания при  вводных словах</c:v>
                </c:pt>
                <c:pt idx="15">
                  <c:v>знаки препинания в СП</c:v>
                </c:pt>
                <c:pt idx="16">
                  <c:v>знаки препинания при прямой речи, диалоге</c:v>
                </c:pt>
              </c:strCache>
            </c:strRef>
          </c:cat>
          <c:val>
            <c:numRef>
              <c:f>'д.м. ( поэлементный)'!$X$4:$X$21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724992"/>
        <c:axId val="88726528"/>
      </c:barChart>
      <c:catAx>
        <c:axId val="8872499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88726528"/>
        <c:crosses val="autoZero"/>
        <c:auto val="1"/>
        <c:lblAlgn val="ctr"/>
        <c:lblOffset val="100"/>
        <c:noMultiLvlLbl val="0"/>
      </c:catAx>
      <c:valAx>
        <c:axId val="887265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887249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Анализ контрольной работы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кол-во обучающихся</c:v>
          </c:tx>
          <c:invertIfNegative val="0"/>
          <c:cat>
            <c:strRef>
              <c:f>'п. м. ( количественный)'!$B$8:$B$11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'п. м. ( количественный)'!$C$8:$C$11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0685824"/>
        <c:axId val="90687360"/>
        <c:axId val="0"/>
      </c:bar3DChart>
      <c:catAx>
        <c:axId val="90685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0687360"/>
        <c:crosses val="autoZero"/>
        <c:auto val="1"/>
        <c:lblAlgn val="ctr"/>
        <c:lblOffset val="100"/>
        <c:noMultiLvlLbl val="0"/>
      </c:catAx>
      <c:valAx>
        <c:axId val="9068736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68582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Поэлементный анализ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'П.м. (поэлементный)'!$A$4:$A$25</c:f>
              <c:strCache>
                <c:ptCount val="17"/>
                <c:pt idx="0">
                  <c:v>проверяемые безударные гласные в корне слова</c:v>
                </c:pt>
                <c:pt idx="1">
                  <c:v>непроверяемые гласные и согласные</c:v>
                </c:pt>
                <c:pt idx="2">
                  <c:v>непроизносимые согласные в корне слова</c:v>
                </c:pt>
                <c:pt idx="3">
                  <c:v>буквы з и с на конце приставок</c:v>
                </c:pt>
                <c:pt idx="4">
                  <c:v>чередование гласных в корне слова</c:v>
                </c:pt>
                <c:pt idx="5">
                  <c:v>буквы е и и в личных окончаниях глаголов</c:v>
                </c:pt>
                <c:pt idx="6">
                  <c:v>гласные в приставках пре, при</c:v>
                </c:pt>
                <c:pt idx="7">
                  <c:v>не с разными частями речи</c:v>
                </c:pt>
                <c:pt idx="8">
                  <c:v>правописание местоимений</c:v>
                </c:pt>
                <c:pt idx="9">
                  <c:v>н и нн в суффиксах разных частей речи</c:v>
                </c:pt>
                <c:pt idx="10">
                  <c:v>правописание сложных слов</c:v>
                </c:pt>
                <c:pt idx="11">
                  <c:v>употребление ъ и ь</c:v>
                </c:pt>
                <c:pt idx="12">
                  <c:v>знаки препинания при однородных членах предложения</c:v>
                </c:pt>
                <c:pt idx="13">
                  <c:v>знаки препинания при обращении</c:v>
                </c:pt>
                <c:pt idx="14">
                  <c:v>знаки препинания при  вводных словах</c:v>
                </c:pt>
                <c:pt idx="15">
                  <c:v>знаки препинания в СП</c:v>
                </c:pt>
                <c:pt idx="16">
                  <c:v>знаки препинания при прямой речи, диалоге</c:v>
                </c:pt>
              </c:strCache>
            </c:strRef>
          </c:cat>
          <c:val>
            <c:numRef>
              <c:f>'П.м. (поэлементный)'!$X$4:$X$25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220096"/>
        <c:axId val="95221632"/>
      </c:barChart>
      <c:catAx>
        <c:axId val="9522009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220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Анализ контрольной работы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кол-во обучающихся</c:v>
          </c:tx>
          <c:invertIfNegative val="0"/>
          <c:cat>
            <c:strRef>
              <c:f>'и. м. ( количественный)'!$B$8:$B$11</c:f>
              <c:strCache>
                <c:ptCount val="4"/>
                <c:pt idx="0">
                  <c:v>"5"</c:v>
                </c:pt>
                <c:pt idx="1">
                  <c:v>"4"</c:v>
                </c:pt>
                <c:pt idx="2">
                  <c:v>"3"</c:v>
                </c:pt>
                <c:pt idx="3">
                  <c:v>"2"</c:v>
                </c:pt>
              </c:strCache>
            </c:strRef>
          </c:cat>
          <c:val>
            <c:numRef>
              <c:f>'и. м. ( количественный)'!$C$8:$C$11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250304"/>
        <c:axId val="95251840"/>
        <c:axId val="0"/>
      </c:bar3DChart>
      <c:catAx>
        <c:axId val="95250304"/>
        <c:scaling>
          <c:orientation val="minMax"/>
        </c:scaling>
        <c:delete val="0"/>
        <c:axPos val="b"/>
        <c:majorTickMark val="none"/>
        <c:minorTickMark val="none"/>
        <c:tickLblPos val="nextTo"/>
        <c:crossAx val="95251840"/>
        <c:crosses val="autoZero"/>
        <c:auto val="1"/>
        <c:lblAlgn val="ctr"/>
        <c:lblOffset val="100"/>
        <c:noMultiLvlLbl val="0"/>
      </c:catAx>
      <c:valAx>
        <c:axId val="9525184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2503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Поэлементный анализ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Lbls>
            <c:txPr>
              <a:bodyPr/>
              <a:lstStyle/>
              <a:p>
                <a:pPr>
                  <a:defRPr b="1"/>
                </a:pPr>
                <a:endParaRPr lang="ru-RU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'И.м. (поэлементный) '!$A$4:$A$25</c:f>
              <c:strCache>
                <c:ptCount val="17"/>
                <c:pt idx="0">
                  <c:v>проверяемые безударные гласные в корне слова</c:v>
                </c:pt>
                <c:pt idx="1">
                  <c:v>непроверяемые гласные и согласные</c:v>
                </c:pt>
                <c:pt idx="2">
                  <c:v>непроизносимые согласные в корне слова</c:v>
                </c:pt>
                <c:pt idx="3">
                  <c:v>буквы з и с на конце приставок</c:v>
                </c:pt>
                <c:pt idx="4">
                  <c:v>чередование гласных в корне слова</c:v>
                </c:pt>
                <c:pt idx="5">
                  <c:v>буквы е и и в личных окончаниях глаголов</c:v>
                </c:pt>
                <c:pt idx="6">
                  <c:v>гласные в приставках пре, при</c:v>
                </c:pt>
                <c:pt idx="7">
                  <c:v>не с разными частями речи</c:v>
                </c:pt>
                <c:pt idx="8">
                  <c:v>правописание местоимений</c:v>
                </c:pt>
                <c:pt idx="9">
                  <c:v>н и нн в суффиксах разных частей речи</c:v>
                </c:pt>
                <c:pt idx="10">
                  <c:v>правописание сложных слов</c:v>
                </c:pt>
                <c:pt idx="11">
                  <c:v>употребление ъ и ь</c:v>
                </c:pt>
                <c:pt idx="12">
                  <c:v>знаки препинания при однородных членах предложения</c:v>
                </c:pt>
                <c:pt idx="13">
                  <c:v>знаки препинания при обращении</c:v>
                </c:pt>
                <c:pt idx="14">
                  <c:v>знаки препинания при  вводных словах</c:v>
                </c:pt>
                <c:pt idx="15">
                  <c:v>знаки препинания в СП</c:v>
                </c:pt>
                <c:pt idx="16">
                  <c:v>знаки препинания при прямой речи, диалоге</c:v>
                </c:pt>
              </c:strCache>
            </c:strRef>
          </c:cat>
          <c:val>
            <c:numRef>
              <c:f>'И.м. (поэлементный) '!$X$4:$X$25</c:f>
              <c:numCache>
                <c:formatCode>General</c:formatCod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08128"/>
        <c:axId val="95409664"/>
      </c:barChart>
      <c:catAx>
        <c:axId val="95408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ru-RU"/>
          </a:p>
        </c:txPr>
        <c:crossAx val="95409664"/>
        <c:crosses val="autoZero"/>
        <c:auto val="1"/>
        <c:lblAlgn val="ctr"/>
        <c:lblOffset val="100"/>
        <c:noMultiLvlLbl val="0"/>
      </c:catAx>
      <c:valAx>
        <c:axId val="954096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40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 sz="1200" b="1" i="0" baseline="0">
                <a:latin typeface="Times New Roman" pitchFamily="18" charset="0"/>
                <a:cs typeface="Times New Roman" pitchFamily="18" charset="0"/>
              </a:rPr>
              <a:t>Сравнительный анализ среднего балла по математике в  ______     классе</a:t>
            </a:r>
            <a:endParaRPr lang="ru-RU" sz="1200">
              <a:latin typeface="Times New Roman" pitchFamily="18" charset="0"/>
              <a:cs typeface="Times New Roman" pitchFamily="18" charset="0"/>
            </a:endParaRP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'сравнительный анализ'!$B$2:$D$2</c:f>
              <c:strCache>
                <c:ptCount val="3"/>
                <c:pt idx="0">
                  <c:v>диагностический</c:v>
                </c:pt>
                <c:pt idx="1">
                  <c:v>промежуточный </c:v>
                </c:pt>
                <c:pt idx="2">
                  <c:v>итоговый </c:v>
                </c:pt>
              </c:strCache>
            </c:strRef>
          </c:cat>
          <c:val>
            <c:numRef>
              <c:f>'сравнительный анализ'!$B$3:$D$3</c:f>
              <c:numCache>
                <c:formatCode>0.0</c:formatCode>
                <c:ptCount val="3"/>
                <c:pt idx="0">
                  <c:v>3.75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434624"/>
        <c:axId val="95436160"/>
        <c:axId val="0"/>
      </c:bar3DChart>
      <c:catAx>
        <c:axId val="95434624"/>
        <c:scaling>
          <c:orientation val="minMax"/>
        </c:scaling>
        <c:delete val="0"/>
        <c:axPos val="b"/>
        <c:majorTickMark val="out"/>
        <c:minorTickMark val="none"/>
        <c:tickLblPos val="nextTo"/>
        <c:crossAx val="95436160"/>
        <c:crosses val="autoZero"/>
        <c:auto val="1"/>
        <c:lblAlgn val="ctr"/>
        <c:lblOffset val="100"/>
        <c:noMultiLvlLbl val="0"/>
      </c:catAx>
      <c:valAx>
        <c:axId val="95436160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954346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200">
                <a:latin typeface="Times New Roman" pitchFamily="18" charset="0"/>
                <a:cs typeface="Times New Roman" pitchFamily="18" charset="0"/>
              </a:defRPr>
            </a:pPr>
            <a:r>
              <a:rPr lang="ru-RU" sz="1200">
                <a:latin typeface="Times New Roman" pitchFamily="18" charset="0"/>
                <a:cs typeface="Times New Roman" pitchFamily="18" charset="0"/>
              </a:rPr>
              <a:t>Сравнительный анализ % качества по математике  в ___ классе</a:t>
            </a:r>
          </a:p>
        </c:rich>
      </c:tx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'сравнительный анализ'!$B$2:$D$2</c:f>
              <c:strCache>
                <c:ptCount val="3"/>
                <c:pt idx="0">
                  <c:v>диагностический</c:v>
                </c:pt>
                <c:pt idx="1">
                  <c:v>промежуточный </c:v>
                </c:pt>
                <c:pt idx="2">
                  <c:v>итоговый </c:v>
                </c:pt>
              </c:strCache>
            </c:strRef>
          </c:cat>
          <c:val>
            <c:numRef>
              <c:f>'сравнительный анализ'!$B$4:$D$4</c:f>
              <c:numCache>
                <c:formatCode>0.0</c:formatCode>
                <c:ptCount val="3"/>
                <c:pt idx="0">
                  <c:v>50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464832"/>
        <c:axId val="95466624"/>
        <c:axId val="0"/>
      </c:bar3DChart>
      <c:catAx>
        <c:axId val="95464832"/>
        <c:scaling>
          <c:orientation val="minMax"/>
        </c:scaling>
        <c:delete val="0"/>
        <c:axPos val="b"/>
        <c:majorTickMark val="none"/>
        <c:minorTickMark val="none"/>
        <c:tickLblPos val="nextTo"/>
        <c:crossAx val="95466624"/>
        <c:crosses val="autoZero"/>
        <c:auto val="1"/>
        <c:lblAlgn val="ctr"/>
        <c:lblOffset val="100"/>
        <c:noMultiLvlLbl val="0"/>
      </c:catAx>
      <c:valAx>
        <c:axId val="95466624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95464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 sz="1200">
                <a:latin typeface="Times New Roman" pitchFamily="18" charset="0"/>
                <a:cs typeface="Times New Roman" pitchFamily="18" charset="0"/>
              </a:rPr>
              <a:t>Сравнительный анализ % обученности по математике в ____ классе</a:t>
            </a:r>
          </a:p>
        </c:rich>
      </c:tx>
      <c:layout>
        <c:manualLayout>
          <c:xMode val="edge"/>
          <c:yMode val="edge"/>
          <c:x val="0.17843044619422618"/>
          <c:y val="2.7777777777777853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'сравнительный анализ'!$B$2:$D$2</c:f>
              <c:strCache>
                <c:ptCount val="3"/>
                <c:pt idx="0">
                  <c:v>диагностический</c:v>
                </c:pt>
                <c:pt idx="1">
                  <c:v>промежуточный </c:v>
                </c:pt>
                <c:pt idx="2">
                  <c:v>итоговый </c:v>
                </c:pt>
              </c:strCache>
            </c:strRef>
          </c:cat>
          <c:val>
            <c:numRef>
              <c:f>'сравнительный анализ'!$B$5:$D$5</c:f>
              <c:numCache>
                <c:formatCode>0.0</c:formatCode>
                <c:ptCount val="3"/>
                <c:pt idx="0">
                  <c:v>100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95484928"/>
        <c:axId val="95576832"/>
        <c:axId val="0"/>
      </c:bar3DChart>
      <c:catAx>
        <c:axId val="95484928"/>
        <c:scaling>
          <c:orientation val="minMax"/>
        </c:scaling>
        <c:delete val="0"/>
        <c:axPos val="b"/>
        <c:majorTickMark val="none"/>
        <c:minorTickMark val="none"/>
        <c:tickLblPos val="nextTo"/>
        <c:crossAx val="95576832"/>
        <c:crosses val="autoZero"/>
        <c:auto val="1"/>
        <c:lblAlgn val="ctr"/>
        <c:lblOffset val="100"/>
        <c:noMultiLvlLbl val="0"/>
      </c:catAx>
      <c:valAx>
        <c:axId val="95576832"/>
        <c:scaling>
          <c:orientation val="minMax"/>
        </c:scaling>
        <c:delete val="0"/>
        <c:axPos val="l"/>
        <c:majorGridlines/>
        <c:numFmt formatCode="0.0" sourceLinked="1"/>
        <c:majorTickMark val="none"/>
        <c:minorTickMark val="none"/>
        <c:tickLblPos val="nextTo"/>
        <c:crossAx val="954849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5</xdr:row>
      <xdr:rowOff>28575</xdr:rowOff>
    </xdr:from>
    <xdr:to>
      <xdr:col>11</xdr:col>
      <xdr:colOff>285750</xdr:colOff>
      <xdr:row>17</xdr:row>
      <xdr:rowOff>38100</xdr:rowOff>
    </xdr:to>
    <xdr:graphicFrame macro="">
      <xdr:nvGraphicFramePr>
        <xdr:cNvPr id="7" name="Диаграмма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104775</xdr:rowOff>
    </xdr:from>
    <xdr:to>
      <xdr:col>3</xdr:col>
      <xdr:colOff>990600</xdr:colOff>
      <xdr:row>20</xdr:row>
      <xdr:rowOff>180975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1390650</xdr:colOff>
      <xdr:row>6</xdr:row>
      <xdr:rowOff>133350</xdr:rowOff>
    </xdr:from>
    <xdr:to>
      <xdr:col>11</xdr:col>
      <xdr:colOff>57150</xdr:colOff>
      <xdr:row>21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304800</xdr:colOff>
      <xdr:row>6</xdr:row>
      <xdr:rowOff>142875</xdr:rowOff>
    </xdr:from>
    <xdr:to>
      <xdr:col>19</xdr:col>
      <xdr:colOff>0</xdr:colOff>
      <xdr:row>21</xdr:row>
      <xdr:rowOff>28575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24</xdr:row>
      <xdr:rowOff>0</xdr:rowOff>
    </xdr:from>
    <xdr:to>
      <xdr:col>12</xdr:col>
      <xdr:colOff>421821</xdr:colOff>
      <xdr:row>46</xdr:row>
      <xdr:rowOff>54428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0.15816</cdr:x>
      <cdr:y>0.78462</cdr:y>
    </cdr:from>
    <cdr:to>
      <cdr:x>0.27245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5465" y="4000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5</xdr:row>
      <xdr:rowOff>28575</xdr:rowOff>
    </xdr:from>
    <xdr:to>
      <xdr:col>11</xdr:col>
      <xdr:colOff>285750</xdr:colOff>
      <xdr:row>17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29</xdr:row>
      <xdr:rowOff>0</xdr:rowOff>
    </xdr:from>
    <xdr:to>
      <xdr:col>12</xdr:col>
      <xdr:colOff>421821</xdr:colOff>
      <xdr:row>51</xdr:row>
      <xdr:rowOff>54428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0.15816</cdr:x>
      <cdr:y>0.78462</cdr:y>
    </cdr:from>
    <cdr:to>
      <cdr:x>0.27245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5465" y="4000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5</xdr:row>
      <xdr:rowOff>28575</xdr:rowOff>
    </xdr:from>
    <xdr:to>
      <xdr:col>11</xdr:col>
      <xdr:colOff>285750</xdr:colOff>
      <xdr:row>17</xdr:row>
      <xdr:rowOff>38100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29</xdr:row>
      <xdr:rowOff>0</xdr:rowOff>
    </xdr:from>
    <xdr:to>
      <xdr:col>12</xdr:col>
      <xdr:colOff>421821</xdr:colOff>
      <xdr:row>51</xdr:row>
      <xdr:rowOff>54428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0.15816</cdr:x>
      <cdr:y>0.78462</cdr:y>
    </cdr:from>
    <cdr:to>
      <cdr:x>0.27245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65465" y="400050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ru-RU" sz="1100"/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indowProtection="1" workbookViewId="0">
      <selection activeCell="A3" sqref="A3"/>
    </sheetView>
  </sheetViews>
  <sheetFormatPr defaultRowHeight="15" x14ac:dyDescent="0.25"/>
  <cols>
    <col min="2" max="2" width="16.42578125" customWidth="1"/>
  </cols>
  <sheetData>
    <row r="1" spans="1:13" ht="15.75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85.5" customHeight="1" x14ac:dyDescent="0.25">
      <c r="A2" s="9" t="s">
        <v>9</v>
      </c>
      <c r="B2" s="9" t="s">
        <v>3</v>
      </c>
      <c r="C2" s="10">
        <v>5</v>
      </c>
      <c r="D2" s="10" t="s">
        <v>4</v>
      </c>
      <c r="E2" s="10">
        <v>4</v>
      </c>
      <c r="F2" s="10" t="s">
        <v>4</v>
      </c>
      <c r="G2" s="10">
        <v>3</v>
      </c>
      <c r="H2" s="10" t="s">
        <v>4</v>
      </c>
      <c r="I2" s="10">
        <v>2</v>
      </c>
      <c r="J2" s="10" t="s">
        <v>4</v>
      </c>
      <c r="K2" s="10" t="s">
        <v>5</v>
      </c>
      <c r="L2" s="9" t="s">
        <v>6</v>
      </c>
      <c r="M2" s="9" t="s">
        <v>7</v>
      </c>
    </row>
    <row r="3" spans="1:13" ht="45.75" customHeight="1" x14ac:dyDescent="0.25">
      <c r="A3" s="15">
        <v>9</v>
      </c>
      <c r="B3" s="7">
        <f>C3+E3+G3+I3</f>
        <v>8</v>
      </c>
      <c r="C3" s="15">
        <v>2</v>
      </c>
      <c r="D3" s="8">
        <f>(C3/B3)*100</f>
        <v>25</v>
      </c>
      <c r="E3" s="15">
        <v>2</v>
      </c>
      <c r="F3" s="8">
        <f>(E3/B3)*100</f>
        <v>25</v>
      </c>
      <c r="G3" s="15">
        <v>4</v>
      </c>
      <c r="H3" s="8">
        <f>G3/B3*100</f>
        <v>50</v>
      </c>
      <c r="I3" s="15">
        <v>0</v>
      </c>
      <c r="J3" s="8">
        <f>I3/B3*100</f>
        <v>0</v>
      </c>
      <c r="K3" s="8">
        <f>(C3*5+E3*4+G3*3+I3*2)/B3</f>
        <v>3.75</v>
      </c>
      <c r="L3" s="8">
        <f>(C3+E3)/B3*100</f>
        <v>50</v>
      </c>
      <c r="M3" s="8">
        <f>(C3+E3+G3)/B3*100</f>
        <v>100</v>
      </c>
    </row>
    <row r="7" spans="1:13" ht="47.25" x14ac:dyDescent="0.25">
      <c r="B7" s="13" t="s">
        <v>10</v>
      </c>
      <c r="C7" s="14" t="s">
        <v>11</v>
      </c>
    </row>
    <row r="8" spans="1:13" ht="15.75" x14ac:dyDescent="0.25">
      <c r="B8" s="11" t="s">
        <v>12</v>
      </c>
      <c r="C8" s="11">
        <f>C3</f>
        <v>2</v>
      </c>
    </row>
    <row r="9" spans="1:13" ht="15.75" x14ac:dyDescent="0.25">
      <c r="B9" s="11" t="s">
        <v>13</v>
      </c>
      <c r="C9" s="11">
        <f>E3</f>
        <v>2</v>
      </c>
    </row>
    <row r="10" spans="1:13" ht="15.75" x14ac:dyDescent="0.25">
      <c r="B10" s="11" t="s">
        <v>14</v>
      </c>
      <c r="C10" s="11">
        <f>G3</f>
        <v>4</v>
      </c>
    </row>
    <row r="11" spans="1:13" ht="15.75" x14ac:dyDescent="0.25">
      <c r="B11" s="11" t="s">
        <v>15</v>
      </c>
      <c r="C11" s="11">
        <f>I3</f>
        <v>0</v>
      </c>
    </row>
  </sheetData>
  <sheetProtection password="CEF5" sheet="1" objects="1" scenarios="1" selectLockedCells="1"/>
  <mergeCells count="1">
    <mergeCell ref="A1:M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windowProtection="1" topLeftCell="B1" zoomScale="70" zoomScaleNormal="70" workbookViewId="0">
      <selection activeCell="AA23" sqref="AA23"/>
    </sheetView>
  </sheetViews>
  <sheetFormatPr defaultRowHeight="15" x14ac:dyDescent="0.25"/>
  <cols>
    <col min="1" max="1" width="67.7109375" customWidth="1"/>
    <col min="2" max="2" width="6.7109375" customWidth="1"/>
    <col min="3" max="3" width="8.140625" customWidth="1"/>
    <col min="4" max="4" width="7.140625" customWidth="1"/>
    <col min="5" max="5" width="9.28515625" customWidth="1"/>
    <col min="6" max="6" width="7.5703125" customWidth="1"/>
    <col min="7" max="7" width="8.42578125" customWidth="1"/>
    <col min="8" max="8" width="9.42578125" customWidth="1"/>
    <col min="9" max="9" width="7.28515625" customWidth="1"/>
    <col min="10" max="10" width="7.5703125" customWidth="1"/>
    <col min="19" max="19" width="6.42578125" customWidth="1"/>
    <col min="24" max="24" width="16.7109375" customWidth="1"/>
  </cols>
  <sheetData>
    <row r="1" spans="1:24" ht="15.75" x14ac:dyDescent="0.25">
      <c r="A1" s="1"/>
      <c r="B1" s="19" t="s">
        <v>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  <c r="R1" s="1"/>
      <c r="S1" s="1"/>
      <c r="T1" s="1"/>
      <c r="U1" s="1"/>
      <c r="V1" s="1"/>
      <c r="W1" s="1"/>
      <c r="X1" s="1"/>
    </row>
    <row r="2" spans="1:24" ht="15.75" x14ac:dyDescent="0.25">
      <c r="A2" s="20" t="s">
        <v>2</v>
      </c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 t="s">
        <v>1</v>
      </c>
    </row>
    <row r="3" spans="1:24" ht="22.5" customHeight="1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3"/>
    </row>
    <row r="4" spans="1:24" ht="14.25" customHeight="1" x14ac:dyDescent="0.25">
      <c r="A4" s="5" t="s">
        <v>23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>
        <f>SUM(B4:W4)</f>
        <v>0</v>
      </c>
    </row>
    <row r="5" spans="1:24" ht="10.5" customHeight="1" x14ac:dyDescent="0.25">
      <c r="A5" s="5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>
        <f t="shared" ref="X5:X21" si="0">SUM(B5:W5)</f>
        <v>0</v>
      </c>
    </row>
    <row r="6" spans="1:24" ht="14.25" customHeight="1" x14ac:dyDescent="0.25">
      <c r="A6" s="5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>
        <f t="shared" si="0"/>
        <v>0</v>
      </c>
    </row>
    <row r="7" spans="1:24" ht="12.75" customHeight="1" x14ac:dyDescent="0.25">
      <c r="A7" s="5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>
        <f t="shared" si="0"/>
        <v>0</v>
      </c>
    </row>
    <row r="8" spans="1:24" ht="19.5" customHeight="1" x14ac:dyDescent="0.25">
      <c r="A8" s="5" t="s">
        <v>37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>
        <f t="shared" si="0"/>
        <v>0</v>
      </c>
    </row>
    <row r="9" spans="1:24" ht="17.25" customHeight="1" x14ac:dyDescent="0.25">
      <c r="A9" s="5" t="s">
        <v>38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>
        <f t="shared" si="0"/>
        <v>0</v>
      </c>
    </row>
    <row r="10" spans="1:24" ht="18.75" customHeight="1" x14ac:dyDescent="0.25">
      <c r="A10" s="5" t="s">
        <v>39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>
        <f t="shared" si="0"/>
        <v>0</v>
      </c>
    </row>
    <row r="11" spans="1:24" ht="15.75" customHeight="1" x14ac:dyDescent="0.25">
      <c r="A11" s="5" t="s">
        <v>40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>
        <f t="shared" si="0"/>
        <v>0</v>
      </c>
    </row>
    <row r="12" spans="1:24" ht="20.25" customHeight="1" x14ac:dyDescent="0.25">
      <c r="A12" s="5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">
        <f t="shared" si="0"/>
        <v>0</v>
      </c>
    </row>
    <row r="13" spans="1:24" ht="18" customHeight="1" x14ac:dyDescent="0.25">
      <c r="A13" s="5" t="s">
        <v>42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>
        <f t="shared" si="0"/>
        <v>0</v>
      </c>
    </row>
    <row r="14" spans="1:24" ht="18" customHeight="1" x14ac:dyDescent="0.25">
      <c r="A14" s="5" t="s">
        <v>43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>
        <f t="shared" si="0"/>
        <v>0</v>
      </c>
    </row>
    <row r="15" spans="1:24" ht="13.5" customHeight="1" x14ac:dyDescent="0.25">
      <c r="A15" s="5" t="s">
        <v>44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>
        <f t="shared" si="0"/>
        <v>0</v>
      </c>
    </row>
    <row r="16" spans="1:24" ht="13.5" customHeight="1" x14ac:dyDescent="0.25">
      <c r="A16" s="5" t="s">
        <v>45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>
        <f t="shared" si="0"/>
        <v>0</v>
      </c>
    </row>
    <row r="17" spans="1:24" ht="17.25" customHeight="1" x14ac:dyDescent="0.25">
      <c r="A17" s="5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>
        <f t="shared" si="0"/>
        <v>0</v>
      </c>
    </row>
    <row r="18" spans="1:24" ht="18.75" customHeight="1" x14ac:dyDescent="0.25">
      <c r="A18" s="5" t="s">
        <v>46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>
        <f t="shared" si="0"/>
        <v>0</v>
      </c>
    </row>
    <row r="19" spans="1:24" ht="13.5" customHeight="1" x14ac:dyDescent="0.25">
      <c r="A19" s="5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>
        <f t="shared" si="0"/>
        <v>0</v>
      </c>
    </row>
    <row r="20" spans="1:24" ht="10.5" customHeight="1" x14ac:dyDescent="0.25">
      <c r="A20" s="5" t="s">
        <v>48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>
        <f t="shared" si="0"/>
        <v>0</v>
      </c>
    </row>
    <row r="21" spans="1:24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>
        <f t="shared" si="0"/>
        <v>0</v>
      </c>
    </row>
  </sheetData>
  <sheetProtection selectLockedCells="1"/>
  <mergeCells count="4">
    <mergeCell ref="B1:P1"/>
    <mergeCell ref="A2:A3"/>
    <mergeCell ref="B2:W2"/>
    <mergeCell ref="X2:X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indowProtection="1" tabSelected="1" workbookViewId="0">
      <selection activeCell="C3" sqref="C3"/>
    </sheetView>
  </sheetViews>
  <sheetFormatPr defaultRowHeight="15" x14ac:dyDescent="0.25"/>
  <cols>
    <col min="2" max="2" width="16.42578125" customWidth="1"/>
  </cols>
  <sheetData>
    <row r="1" spans="1:13" ht="15.75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85.5" customHeight="1" x14ac:dyDescent="0.25">
      <c r="A2" s="9" t="s">
        <v>9</v>
      </c>
      <c r="B2" s="9" t="s">
        <v>3</v>
      </c>
      <c r="C2" s="10">
        <v>5</v>
      </c>
      <c r="D2" s="10" t="s">
        <v>4</v>
      </c>
      <c r="E2" s="10">
        <v>4</v>
      </c>
      <c r="F2" s="10" t="s">
        <v>4</v>
      </c>
      <c r="G2" s="10">
        <v>3</v>
      </c>
      <c r="H2" s="10" t="s">
        <v>4</v>
      </c>
      <c r="I2" s="10">
        <v>2</v>
      </c>
      <c r="J2" s="10" t="s">
        <v>4</v>
      </c>
      <c r="K2" s="10" t="s">
        <v>5</v>
      </c>
      <c r="L2" s="9" t="s">
        <v>6</v>
      </c>
      <c r="M2" s="9" t="s">
        <v>7</v>
      </c>
    </row>
    <row r="3" spans="1:13" ht="45.75" customHeight="1" x14ac:dyDescent="0.25">
      <c r="A3" s="15"/>
      <c r="B3" s="7">
        <f>C3+E3+G3+I3</f>
        <v>0</v>
      </c>
      <c r="C3" s="15"/>
      <c r="D3" s="8" t="e">
        <f>(C3/B3)*100</f>
        <v>#DIV/0!</v>
      </c>
      <c r="E3" s="15"/>
      <c r="F3" s="8" t="e">
        <f>(E3/B3)*100</f>
        <v>#DIV/0!</v>
      </c>
      <c r="G3" s="15"/>
      <c r="H3" s="8" t="e">
        <f>G3/B3*100</f>
        <v>#DIV/0!</v>
      </c>
      <c r="I3" s="15"/>
      <c r="J3" s="8" t="e">
        <f>I3/B3*100</f>
        <v>#DIV/0!</v>
      </c>
      <c r="K3" s="8" t="e">
        <f>(C3*5+E3*4+G3*3+I3*2)/B3</f>
        <v>#DIV/0!</v>
      </c>
      <c r="L3" s="8" t="e">
        <f>(C3+E3)/B3*100</f>
        <v>#DIV/0!</v>
      </c>
      <c r="M3" s="8" t="e">
        <f>(C3+E3+G3)/B3*100</f>
        <v>#DIV/0!</v>
      </c>
    </row>
    <row r="7" spans="1:13" ht="47.25" x14ac:dyDescent="0.25">
      <c r="B7" s="13" t="s">
        <v>10</v>
      </c>
      <c r="C7" s="14" t="s">
        <v>11</v>
      </c>
    </row>
    <row r="8" spans="1:13" ht="15.75" x14ac:dyDescent="0.25">
      <c r="B8" s="11" t="s">
        <v>12</v>
      </c>
      <c r="C8" s="11">
        <f>C3</f>
        <v>0</v>
      </c>
    </row>
    <row r="9" spans="1:13" ht="15.75" x14ac:dyDescent="0.25">
      <c r="B9" s="11" t="s">
        <v>13</v>
      </c>
      <c r="C9" s="11">
        <f>E3</f>
        <v>0</v>
      </c>
    </row>
    <row r="10" spans="1:13" ht="15.75" x14ac:dyDescent="0.25">
      <c r="B10" s="11" t="s">
        <v>14</v>
      </c>
      <c r="C10" s="11">
        <f>G3</f>
        <v>0</v>
      </c>
    </row>
    <row r="11" spans="1:13" ht="15.75" x14ac:dyDescent="0.25">
      <c r="B11" s="11" t="s">
        <v>15</v>
      </c>
      <c r="C11" s="11">
        <f>I3</f>
        <v>0</v>
      </c>
    </row>
  </sheetData>
  <sheetProtection password="CEF5" sheet="1" objects="1" scenarios="1" selectLockedCells="1"/>
  <mergeCells count="1">
    <mergeCell ref="A1:M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indowProtection="1" topLeftCell="B3" zoomScale="86" zoomScaleNormal="86" workbookViewId="0">
      <selection activeCell="B3" sqref="B3:K3"/>
    </sheetView>
  </sheetViews>
  <sheetFormatPr defaultRowHeight="15" x14ac:dyDescent="0.25"/>
  <cols>
    <col min="1" max="1" width="18.7109375" customWidth="1"/>
    <col min="2" max="2" width="15.7109375" customWidth="1"/>
    <col min="3" max="3" width="13.5703125" customWidth="1"/>
    <col min="4" max="4" width="15.5703125" customWidth="1"/>
    <col min="5" max="5" width="13.7109375" customWidth="1"/>
    <col min="6" max="6" width="13.5703125" customWidth="1"/>
    <col min="7" max="7" width="12" customWidth="1"/>
    <col min="8" max="8" width="14" customWidth="1"/>
    <col min="9" max="9" width="12.140625" customWidth="1"/>
    <col min="10" max="10" width="11.7109375" customWidth="1"/>
    <col min="24" max="24" width="16.7109375" customWidth="1"/>
  </cols>
  <sheetData>
    <row r="1" spans="1:24" ht="15.75" x14ac:dyDescent="0.25">
      <c r="A1" s="1"/>
      <c r="B1" s="19" t="s">
        <v>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  <c r="R1" s="1"/>
      <c r="S1" s="1"/>
      <c r="T1" s="1"/>
      <c r="U1" s="1"/>
      <c r="V1" s="1"/>
      <c r="W1" s="1"/>
      <c r="X1" s="1"/>
    </row>
    <row r="2" spans="1:24" ht="15.75" x14ac:dyDescent="0.25">
      <c r="A2" s="20" t="s">
        <v>2</v>
      </c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 t="s">
        <v>1</v>
      </c>
    </row>
    <row r="3" spans="1:24" ht="22.5" customHeight="1" x14ac:dyDescent="0.25">
      <c r="A3" s="21"/>
      <c r="B3" s="17" t="s">
        <v>28</v>
      </c>
      <c r="C3" s="17" t="s">
        <v>29</v>
      </c>
      <c r="D3" s="17" t="s">
        <v>30</v>
      </c>
      <c r="E3" s="17" t="s">
        <v>49</v>
      </c>
      <c r="F3" s="17" t="s">
        <v>31</v>
      </c>
      <c r="G3" s="17" t="s">
        <v>32</v>
      </c>
      <c r="H3" s="17" t="s">
        <v>33</v>
      </c>
      <c r="I3" s="17" t="s">
        <v>34</v>
      </c>
      <c r="J3" s="17" t="s">
        <v>35</v>
      </c>
      <c r="K3" s="17" t="s">
        <v>36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3"/>
    </row>
    <row r="4" spans="1:24" ht="41.25" customHeight="1" x14ac:dyDescent="0.25">
      <c r="A4" s="5" t="s">
        <v>23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>
        <f>SUM(B4:W4)</f>
        <v>0</v>
      </c>
    </row>
    <row r="5" spans="1:24" ht="45.75" customHeight="1" x14ac:dyDescent="0.25">
      <c r="A5" s="5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>
        <f t="shared" ref="X5:X26" si="0">SUM(B5:W5)</f>
        <v>0</v>
      </c>
    </row>
    <row r="6" spans="1:24" ht="45" customHeight="1" x14ac:dyDescent="0.25">
      <c r="A6" s="5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>
        <f t="shared" si="0"/>
        <v>0</v>
      </c>
    </row>
    <row r="7" spans="1:24" ht="33" customHeight="1" x14ac:dyDescent="0.25">
      <c r="A7" s="5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>
        <f t="shared" si="0"/>
        <v>0</v>
      </c>
    </row>
    <row r="8" spans="1:24" ht="43.5" customHeight="1" x14ac:dyDescent="0.25">
      <c r="A8" s="5" t="s">
        <v>37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>
        <f t="shared" si="0"/>
        <v>0</v>
      </c>
    </row>
    <row r="9" spans="1:24" ht="63" x14ac:dyDescent="0.25">
      <c r="A9" s="5" t="s">
        <v>38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>
        <f t="shared" si="0"/>
        <v>0</v>
      </c>
    </row>
    <row r="10" spans="1:24" ht="41.25" customHeight="1" x14ac:dyDescent="0.25">
      <c r="A10" s="5" t="s">
        <v>39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>
        <f t="shared" si="0"/>
        <v>0</v>
      </c>
    </row>
    <row r="11" spans="1:24" ht="31.5" x14ac:dyDescent="0.25">
      <c r="A11" s="5" t="s">
        <v>40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>
        <f t="shared" si="0"/>
        <v>0</v>
      </c>
    </row>
    <row r="12" spans="1:24" ht="29.25" customHeight="1" x14ac:dyDescent="0.25">
      <c r="A12" s="5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">
        <f t="shared" si="0"/>
        <v>0</v>
      </c>
    </row>
    <row r="13" spans="1:24" ht="47.25" x14ac:dyDescent="0.25">
      <c r="A13" s="5" t="s">
        <v>42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>
        <f t="shared" si="0"/>
        <v>0</v>
      </c>
    </row>
    <row r="14" spans="1:24" ht="30" customHeight="1" x14ac:dyDescent="0.25">
      <c r="A14" s="5" t="s">
        <v>43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>
        <f t="shared" si="0"/>
        <v>0</v>
      </c>
    </row>
    <row r="15" spans="1:24" ht="31.5" x14ac:dyDescent="0.25">
      <c r="A15" s="5" t="s">
        <v>44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>
        <f t="shared" si="0"/>
        <v>0</v>
      </c>
    </row>
    <row r="16" spans="1:24" ht="44.25" customHeight="1" x14ac:dyDescent="0.25">
      <c r="A16" s="5" t="s">
        <v>45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>
        <f t="shared" si="0"/>
        <v>0</v>
      </c>
    </row>
    <row r="17" spans="1:24" ht="33.75" customHeight="1" x14ac:dyDescent="0.25">
      <c r="A17" s="5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>
        <f t="shared" si="0"/>
        <v>0</v>
      </c>
    </row>
    <row r="18" spans="1:24" ht="43.5" customHeight="1" x14ac:dyDescent="0.25">
      <c r="A18" s="5" t="s">
        <v>46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>
        <f t="shared" si="0"/>
        <v>0</v>
      </c>
    </row>
    <row r="19" spans="1:24" ht="31.5" x14ac:dyDescent="0.25">
      <c r="A19" s="5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>
        <f t="shared" si="0"/>
        <v>0</v>
      </c>
    </row>
    <row r="20" spans="1:24" ht="48" customHeight="1" x14ac:dyDescent="0.25">
      <c r="A20" s="5" t="s">
        <v>48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>
        <f t="shared" si="0"/>
        <v>0</v>
      </c>
    </row>
    <row r="21" spans="1:24" ht="15.75" x14ac:dyDescent="0.25">
      <c r="A21" s="5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>
        <f t="shared" si="0"/>
        <v>0</v>
      </c>
    </row>
    <row r="22" spans="1:24" ht="42.75" customHeight="1" x14ac:dyDescent="0.25">
      <c r="A22" s="5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>
        <f t="shared" si="0"/>
        <v>0</v>
      </c>
    </row>
    <row r="23" spans="1:24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>
        <f t="shared" si="0"/>
        <v>0</v>
      </c>
    </row>
    <row r="24" spans="1:24" ht="1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>
        <f t="shared" si="0"/>
        <v>0</v>
      </c>
    </row>
    <row r="25" spans="1:24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>
        <f t="shared" si="0"/>
        <v>0</v>
      </c>
    </row>
    <row r="26" spans="1:24" ht="1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>
        <f t="shared" si="0"/>
        <v>0</v>
      </c>
    </row>
  </sheetData>
  <sheetProtection selectLockedCells="1"/>
  <mergeCells count="4">
    <mergeCell ref="B1:P1"/>
    <mergeCell ref="A2:A3"/>
    <mergeCell ref="B2:W2"/>
    <mergeCell ref="X2:X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windowProtection="1" workbookViewId="0">
      <selection activeCell="I3" sqref="I3"/>
    </sheetView>
  </sheetViews>
  <sheetFormatPr defaultRowHeight="15" x14ac:dyDescent="0.25"/>
  <cols>
    <col min="2" max="2" width="16.42578125" customWidth="1"/>
  </cols>
  <sheetData>
    <row r="1" spans="1:13" ht="15.75" x14ac:dyDescent="0.25">
      <c r="A1" s="18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85.5" customHeight="1" x14ac:dyDescent="0.25">
      <c r="A2" s="9" t="s">
        <v>9</v>
      </c>
      <c r="B2" s="9" t="s">
        <v>3</v>
      </c>
      <c r="C2" s="10">
        <v>5</v>
      </c>
      <c r="D2" s="10" t="s">
        <v>4</v>
      </c>
      <c r="E2" s="10">
        <v>4</v>
      </c>
      <c r="F2" s="10" t="s">
        <v>4</v>
      </c>
      <c r="G2" s="10">
        <v>3</v>
      </c>
      <c r="H2" s="10" t="s">
        <v>4</v>
      </c>
      <c r="I2" s="10">
        <v>2</v>
      </c>
      <c r="J2" s="10" t="s">
        <v>4</v>
      </c>
      <c r="K2" s="10" t="s">
        <v>5</v>
      </c>
      <c r="L2" s="9" t="s">
        <v>6</v>
      </c>
      <c r="M2" s="9" t="s">
        <v>7</v>
      </c>
    </row>
    <row r="3" spans="1:13" ht="45.75" customHeight="1" x14ac:dyDescent="0.25">
      <c r="A3" s="15"/>
      <c r="B3" s="7">
        <f>C3+E3+G3+I3</f>
        <v>0</v>
      </c>
      <c r="C3" s="15"/>
      <c r="D3" s="8" t="e">
        <f>(C3/B3)*100</f>
        <v>#DIV/0!</v>
      </c>
      <c r="E3" s="15"/>
      <c r="F3" s="8" t="e">
        <f>(E3/B3)*100</f>
        <v>#DIV/0!</v>
      </c>
      <c r="G3" s="15"/>
      <c r="H3" s="8" t="e">
        <f>G3/B3*100</f>
        <v>#DIV/0!</v>
      </c>
      <c r="I3" s="15"/>
      <c r="J3" s="8" t="e">
        <f>I3/B3*100</f>
        <v>#DIV/0!</v>
      </c>
      <c r="K3" s="8" t="e">
        <f>(C3*5+E3*4+G3*3+I3*2)/B3</f>
        <v>#DIV/0!</v>
      </c>
      <c r="L3" s="8" t="e">
        <f>(C3+E3)/B3*100</f>
        <v>#DIV/0!</v>
      </c>
      <c r="M3" s="8" t="e">
        <f>(C3+E3+G3)/B3*100</f>
        <v>#DIV/0!</v>
      </c>
    </row>
    <row r="7" spans="1:13" ht="47.25" x14ac:dyDescent="0.25">
      <c r="B7" s="13" t="s">
        <v>10</v>
      </c>
      <c r="C7" s="14" t="s">
        <v>11</v>
      </c>
    </row>
    <row r="8" spans="1:13" ht="15.75" x14ac:dyDescent="0.25">
      <c r="B8" s="11" t="s">
        <v>12</v>
      </c>
      <c r="C8" s="11">
        <f>C3</f>
        <v>0</v>
      </c>
    </row>
    <row r="9" spans="1:13" ht="15.75" x14ac:dyDescent="0.25">
      <c r="B9" s="11" t="s">
        <v>13</v>
      </c>
      <c r="C9" s="11">
        <f>E3</f>
        <v>0</v>
      </c>
    </row>
    <row r="10" spans="1:13" ht="15.75" x14ac:dyDescent="0.25">
      <c r="B10" s="11" t="s">
        <v>14</v>
      </c>
      <c r="C10" s="11">
        <f>G3</f>
        <v>0</v>
      </c>
    </row>
    <row r="11" spans="1:13" ht="15.75" x14ac:dyDescent="0.25">
      <c r="B11" s="11" t="s">
        <v>15</v>
      </c>
      <c r="C11" s="11">
        <f>I3</f>
        <v>0</v>
      </c>
    </row>
  </sheetData>
  <sheetProtection password="CEF5" sheet="1" objects="1" scenarios="1" selectLockedCells="1"/>
  <mergeCells count="1">
    <mergeCell ref="A1:M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6"/>
  <sheetViews>
    <sheetView windowProtection="1" zoomScale="96" zoomScaleNormal="96" workbookViewId="0">
      <selection activeCell="F3" sqref="F3"/>
    </sheetView>
  </sheetViews>
  <sheetFormatPr defaultRowHeight="15" x14ac:dyDescent="0.25"/>
  <cols>
    <col min="1" max="1" width="18.7109375" customWidth="1"/>
    <col min="2" max="2" width="16.42578125" customWidth="1"/>
    <col min="3" max="3" width="13.42578125" customWidth="1"/>
    <col min="4" max="4" width="17" customWidth="1"/>
    <col min="5" max="5" width="14.42578125" customWidth="1"/>
    <col min="6" max="6" width="13.7109375" customWidth="1"/>
    <col min="7" max="7" width="12.7109375" customWidth="1"/>
    <col min="8" max="8" width="15.140625" customWidth="1"/>
    <col min="9" max="9" width="13.140625" customWidth="1"/>
    <col min="10" max="10" width="12.42578125" customWidth="1"/>
    <col min="11" max="11" width="10" customWidth="1"/>
    <col min="24" max="24" width="16.7109375" customWidth="1"/>
  </cols>
  <sheetData>
    <row r="1" spans="1:24" ht="15.75" x14ac:dyDescent="0.25">
      <c r="A1" s="1"/>
      <c r="B1" s="19" t="s">
        <v>21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"/>
      <c r="R1" s="1"/>
      <c r="S1" s="1"/>
      <c r="T1" s="1"/>
      <c r="U1" s="1"/>
      <c r="V1" s="1"/>
      <c r="W1" s="1"/>
      <c r="X1" s="1"/>
    </row>
    <row r="2" spans="1:24" ht="15.75" x14ac:dyDescent="0.25">
      <c r="A2" s="20" t="s">
        <v>2</v>
      </c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3" t="s">
        <v>1</v>
      </c>
    </row>
    <row r="3" spans="1:24" ht="22.5" customHeight="1" x14ac:dyDescent="0.25">
      <c r="A3" s="21"/>
      <c r="B3" s="6" t="s">
        <v>28</v>
      </c>
      <c r="C3" s="6" t="s">
        <v>29</v>
      </c>
      <c r="D3" s="6" t="s">
        <v>30</v>
      </c>
      <c r="E3" s="6" t="s">
        <v>49</v>
      </c>
      <c r="F3" s="6" t="s">
        <v>31</v>
      </c>
      <c r="G3" s="6" t="s">
        <v>32</v>
      </c>
      <c r="H3" s="6" t="s">
        <v>33</v>
      </c>
      <c r="I3" s="6" t="s">
        <v>34</v>
      </c>
      <c r="J3" s="6" t="s">
        <v>35</v>
      </c>
      <c r="K3" s="6" t="s">
        <v>36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3"/>
    </row>
    <row r="4" spans="1:24" ht="42" customHeight="1" x14ac:dyDescent="0.25">
      <c r="A4" s="5" t="s">
        <v>23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4">
        <f>SUM(B4:W4)</f>
        <v>0</v>
      </c>
    </row>
    <row r="5" spans="1:24" ht="45" customHeight="1" x14ac:dyDescent="0.25">
      <c r="A5" s="5" t="s">
        <v>24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4">
        <f t="shared" ref="X5:X26" si="0">SUM(B5:W5)</f>
        <v>0</v>
      </c>
    </row>
    <row r="6" spans="1:24" ht="45" customHeight="1" x14ac:dyDescent="0.25">
      <c r="A6" s="5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4">
        <f t="shared" si="0"/>
        <v>0</v>
      </c>
    </row>
    <row r="7" spans="1:24" ht="33" customHeight="1" x14ac:dyDescent="0.25">
      <c r="A7" s="5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4">
        <f t="shared" si="0"/>
        <v>0</v>
      </c>
    </row>
    <row r="8" spans="1:24" ht="43.5" customHeight="1" x14ac:dyDescent="0.25">
      <c r="A8" s="5" t="s">
        <v>37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>
        <f t="shared" si="0"/>
        <v>0</v>
      </c>
    </row>
    <row r="9" spans="1:24" ht="45" customHeight="1" x14ac:dyDescent="0.25">
      <c r="A9" s="5" t="s">
        <v>38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4">
        <f t="shared" si="0"/>
        <v>0</v>
      </c>
    </row>
    <row r="10" spans="1:24" ht="44.25" customHeight="1" x14ac:dyDescent="0.25">
      <c r="A10" s="5" t="s">
        <v>39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4">
        <f t="shared" si="0"/>
        <v>0</v>
      </c>
    </row>
    <row r="11" spans="1:24" ht="31.5" x14ac:dyDescent="0.25">
      <c r="A11" s="5" t="s">
        <v>40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4">
        <f t="shared" si="0"/>
        <v>0</v>
      </c>
    </row>
    <row r="12" spans="1:24" ht="32.25" customHeight="1" x14ac:dyDescent="0.25">
      <c r="A12" s="5" t="s">
        <v>41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4">
        <f t="shared" si="0"/>
        <v>0</v>
      </c>
    </row>
    <row r="13" spans="1:24" ht="47.25" x14ac:dyDescent="0.25">
      <c r="A13" s="5" t="s">
        <v>42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4">
        <f t="shared" si="0"/>
        <v>0</v>
      </c>
    </row>
    <row r="14" spans="1:24" ht="34.5" customHeight="1" x14ac:dyDescent="0.25">
      <c r="A14" s="5" t="s">
        <v>43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4">
        <f t="shared" si="0"/>
        <v>0</v>
      </c>
    </row>
    <row r="15" spans="1:24" ht="16.5" customHeight="1" x14ac:dyDescent="0.25">
      <c r="A15" s="5" t="s">
        <v>44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4">
        <f t="shared" si="0"/>
        <v>0</v>
      </c>
    </row>
    <row r="16" spans="1:24" ht="45" customHeight="1" x14ac:dyDescent="0.25">
      <c r="A16" s="5" t="s">
        <v>45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4">
        <f t="shared" si="0"/>
        <v>0</v>
      </c>
    </row>
    <row r="17" spans="1:24" ht="30.75" customHeight="1" x14ac:dyDescent="0.25">
      <c r="A17" s="5" t="s">
        <v>27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4">
        <f t="shared" si="0"/>
        <v>0</v>
      </c>
    </row>
    <row r="18" spans="1:24" ht="44.25" customHeight="1" x14ac:dyDescent="0.25">
      <c r="A18" s="5" t="s">
        <v>46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4">
        <f t="shared" si="0"/>
        <v>0</v>
      </c>
    </row>
    <row r="19" spans="1:24" ht="31.5" x14ac:dyDescent="0.25">
      <c r="A19" s="5" t="s">
        <v>47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4">
        <f t="shared" si="0"/>
        <v>0</v>
      </c>
    </row>
    <row r="20" spans="1:24" ht="45.75" customHeight="1" x14ac:dyDescent="0.25">
      <c r="A20" s="5" t="s">
        <v>48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4">
        <f t="shared" si="0"/>
        <v>0</v>
      </c>
    </row>
    <row r="21" spans="1:24" ht="15.75" x14ac:dyDescent="0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4">
        <f t="shared" si="0"/>
        <v>0</v>
      </c>
    </row>
    <row r="22" spans="1:24" ht="15" customHeight="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4">
        <f t="shared" si="0"/>
        <v>0</v>
      </c>
    </row>
    <row r="23" spans="1:24" ht="15.75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4">
        <f t="shared" si="0"/>
        <v>0</v>
      </c>
    </row>
    <row r="24" spans="1:24" ht="1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4">
        <f t="shared" si="0"/>
        <v>0</v>
      </c>
    </row>
    <row r="25" spans="1:24" ht="15.75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4">
        <f t="shared" si="0"/>
        <v>0</v>
      </c>
    </row>
    <row r="26" spans="1:24" ht="1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4">
        <f t="shared" si="0"/>
        <v>0</v>
      </c>
    </row>
  </sheetData>
  <sheetProtection selectLockedCells="1"/>
  <mergeCells count="4">
    <mergeCell ref="B1:P1"/>
    <mergeCell ref="A2:A3"/>
    <mergeCell ref="B2:W2"/>
    <mergeCell ref="X2:X3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indowProtection="1" workbookViewId="0">
      <selection activeCell="M2" sqref="M2"/>
    </sheetView>
  </sheetViews>
  <sheetFormatPr defaultRowHeight="15" x14ac:dyDescent="0.25"/>
  <cols>
    <col min="1" max="1" width="17.7109375" customWidth="1"/>
    <col min="2" max="2" width="18" customWidth="1"/>
    <col min="3" max="3" width="19.7109375" customWidth="1"/>
    <col min="4" max="4" width="21.42578125" customWidth="1"/>
  </cols>
  <sheetData>
    <row r="1" spans="1:8" ht="15.75" x14ac:dyDescent="0.25">
      <c r="A1" s="24" t="s">
        <v>22</v>
      </c>
      <c r="B1" s="24"/>
      <c r="C1" s="24"/>
      <c r="D1" s="24"/>
      <c r="E1" s="24"/>
      <c r="F1" s="24"/>
      <c r="G1" s="24"/>
      <c r="H1" s="24"/>
    </row>
    <row r="2" spans="1:8" ht="75" customHeight="1" x14ac:dyDescent="0.25">
      <c r="A2" s="11"/>
      <c r="B2" s="12" t="s">
        <v>16</v>
      </c>
      <c r="C2" s="12" t="s">
        <v>17</v>
      </c>
      <c r="D2" s="12" t="s">
        <v>18</v>
      </c>
      <c r="E2" s="12" t="s">
        <v>20</v>
      </c>
      <c r="F2" s="1"/>
      <c r="G2" s="1"/>
      <c r="H2" s="1"/>
    </row>
    <row r="3" spans="1:8" ht="27" customHeight="1" x14ac:dyDescent="0.25">
      <c r="A3" s="11" t="s">
        <v>19</v>
      </c>
      <c r="B3" s="16">
        <f>'д. м. ( количественный)'!K3</f>
        <v>3.75</v>
      </c>
      <c r="C3" s="16" t="e">
        <f>'п. м. ( количественный)'!K3</f>
        <v>#DIV/0!</v>
      </c>
      <c r="D3" s="16" t="e">
        <f>'и. м. ( количественный)'!K3</f>
        <v>#DIV/0!</v>
      </c>
      <c r="E3" s="16" t="e">
        <f>D3-B3</f>
        <v>#DIV/0!</v>
      </c>
      <c r="F3" s="1"/>
      <c r="G3" s="1"/>
      <c r="H3" s="1"/>
    </row>
    <row r="4" spans="1:8" ht="28.5" customHeight="1" x14ac:dyDescent="0.25">
      <c r="A4" s="11" t="s">
        <v>6</v>
      </c>
      <c r="B4" s="16">
        <f>'д. м. ( количественный)'!L3</f>
        <v>50</v>
      </c>
      <c r="C4" s="16" t="e">
        <f>'п. м. ( количественный)'!L3</f>
        <v>#DIV/0!</v>
      </c>
      <c r="D4" s="16" t="e">
        <f>'и. м. ( количественный)'!L3</f>
        <v>#DIV/0!</v>
      </c>
      <c r="E4" s="16" t="e">
        <f t="shared" ref="E4:E5" si="0">D4-B4</f>
        <v>#DIV/0!</v>
      </c>
      <c r="F4" s="1"/>
      <c r="G4" s="1"/>
      <c r="H4" s="1"/>
    </row>
    <row r="5" spans="1:8" ht="24" customHeight="1" x14ac:dyDescent="0.25">
      <c r="A5" s="11" t="s">
        <v>7</v>
      </c>
      <c r="B5" s="16">
        <f>'д. м. ( количественный)'!M3</f>
        <v>100</v>
      </c>
      <c r="C5" s="16" t="e">
        <f>'п. м. ( количественный)'!M3</f>
        <v>#DIV/0!</v>
      </c>
      <c r="D5" s="16" t="e">
        <f>'и. м. ( количественный)'!M3</f>
        <v>#DIV/0!</v>
      </c>
      <c r="E5" s="16" t="e">
        <f t="shared" si="0"/>
        <v>#DIV/0!</v>
      </c>
      <c r="F5" s="1"/>
      <c r="G5" s="1"/>
      <c r="H5" s="1"/>
    </row>
  </sheetData>
  <sheetProtection password="CEF5" sheet="1" objects="1" scenarios="1" selectLockedCells="1"/>
  <mergeCells count="1">
    <mergeCell ref="A1:H1"/>
  </mergeCells>
  <conditionalFormatting sqref="E3">
    <cfRule type="cellIs" dxfId="2" priority="5" operator="lessThan">
      <formula>0</formula>
    </cfRule>
  </conditionalFormatting>
  <conditionalFormatting sqref="E4">
    <cfRule type="cellIs" dxfId="1" priority="2" operator="lessThanOrEqual">
      <formula>12</formula>
    </cfRule>
  </conditionalFormatting>
  <conditionalFormatting sqref="E5">
    <cfRule type="cellIs" dxfId="0" priority="1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д. м. ( количественный)</vt:lpstr>
      <vt:lpstr>д.м. ( поэлементный)</vt:lpstr>
      <vt:lpstr>п. м. ( количественный)</vt:lpstr>
      <vt:lpstr>П.м. (поэлементный)</vt:lpstr>
      <vt:lpstr>и. м. ( количественный)</vt:lpstr>
      <vt:lpstr>И.м. (поэлементный) </vt:lpstr>
      <vt:lpstr>сравнительный анализ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dcterms:created xsi:type="dcterms:W3CDTF">2018-10-16T11:04:10Z</dcterms:created>
  <dcterms:modified xsi:type="dcterms:W3CDTF">2018-12-17T18:47:45Z</dcterms:modified>
</cp:coreProperties>
</file>